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分配表" sheetId="1" r:id="rId1"/>
    <sheet name="各项目分配金额" sheetId="3" r:id="rId2"/>
  </sheets>
  <definedNames>
    <definedName name="_xlnm.Print_Titles" localSheetId="1">各项目分配金额!$1:$7</definedName>
  </definedNames>
  <calcPr calcId="144525"/>
</workbook>
</file>

<file path=xl/sharedStrings.xml><?xml version="1.0" encoding="utf-8"?>
<sst xmlns="http://schemas.openxmlformats.org/spreadsheetml/2006/main" count="114" uniqueCount="69">
  <si>
    <t>附件1：</t>
  </si>
  <si>
    <t>2021年国家电影事业发展专项资金补助地方资金分配总表</t>
  </si>
  <si>
    <t>单位：万元</t>
  </si>
  <si>
    <t>序号</t>
  </si>
  <si>
    <t>省份</t>
  </si>
  <si>
    <t>2021年预算数</t>
  </si>
  <si>
    <t>提前下达数</t>
  </si>
  <si>
    <t>此次下达数</t>
  </si>
  <si>
    <t>合计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</si>
  <si>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</si>
  <si>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</si>
  <si>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</si>
  <si>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</si>
  <si>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</si>
  <si>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</si>
  <si>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</si>
  <si>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</si>
  <si>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</si>
  <si>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</si>
  <si>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</si>
  <si>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</si>
  <si>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</si>
  <si>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</si>
  <si>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</si>
  <si>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</si>
  <si>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</si>
  <si>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</si>
  <si>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</si>
  <si>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</si>
  <si>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</si>
  <si>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</si>
  <si>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</si>
  <si>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</si>
  <si>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</si>
  <si>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</si>
  <si>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</si>
  <si>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</si>
  <si>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</si>
  <si>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</si>
  <si>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</si>
  <si>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2021年度中央补助地方电影专资预算资金分配建议方案</t>
  </si>
  <si>
    <t>合计金额</t>
  </si>
  <si>
    <t>业务因素</t>
  </si>
  <si>
    <t>基本因素分配金额</t>
  </si>
  <si>
    <t>民族语译制</t>
  </si>
  <si>
    <t>中西部县城影院建设</t>
  </si>
  <si>
    <t>乡镇电影院建设</t>
  </si>
  <si>
    <t xml:space="preserve">放映国产影片奖励金额  </t>
  </si>
  <si>
    <t>部次</t>
  </si>
  <si>
    <t>语种数</t>
  </si>
  <si>
    <t>金额小计</t>
  </si>
  <si>
    <t>新建</t>
  </si>
  <si>
    <t>改扩建</t>
  </si>
  <si>
    <t>贫困地区</t>
  </si>
  <si>
    <t>小计</t>
  </si>
  <si>
    <t>影院</t>
  </si>
  <si>
    <t>资助影厅</t>
  </si>
  <si>
    <t>资助金额</t>
  </si>
  <si>
    <t>家数</t>
  </si>
  <si>
    <t>金额</t>
  </si>
  <si>
    <t>厅数</t>
  </si>
  <si>
    <t>蒙古语</t>
  </si>
  <si>
    <t>朝鲜语</t>
  </si>
  <si>
    <t>壮语、瑶语、毛南语、苗语、侗语</t>
  </si>
  <si>
    <t>藏语、彝语</t>
  </si>
  <si>
    <t>苗语、侗语</t>
  </si>
  <si>
    <t>哈尼语、壮语、苗语、瑶语、拉祜语、景颇语、载瓦语、傈僳语、佤语</t>
  </si>
  <si>
    <t>藏语</t>
  </si>
  <si>
    <t>维吾尔语、哈萨克语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</si>
</sst>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name val="宋体"/>
      <charset val="134"/>
    </font>
    <font>
      <sz val="16"/>
      <name val="宋体"/>
      <charset val="134"/>
    </font>
    <font>
      <sz val="11"/>
      <color rgb="FFFF0000"/>
      <name val="宋体"/>
      <charset val="134"/>
    </font>
    <font>
      <b/>
      <sz val="11"/>
      <name val="宋体"/>
      <charset val="134"/>
    </font>
    <font>
      <sz val="16"/>
      <name val="黑体"/>
      <charset val="134"/>
    </font>
    <font>
      <b/>
      <sz val="16"/>
      <name val="华文中宋"/>
      <charset val="134"/>
    </font>
    <font>
      <b/>
      <sz val="20"/>
      <name val="宋体"/>
      <charset val="134"/>
    </font>
    <font>
      <b/>
      <sz val="20"/>
      <color rgb="FFFF0000"/>
      <name val="宋体"/>
      <charset val="134"/>
    </font>
    <font>
      <b/>
      <sz val="11"/>
      <color rgb="FFFF0000"/>
      <name val="宋体"/>
      <charset val="134"/>
    </font>
    <font>
      <b/>
      <sz val="14"/>
      <name val="仿宋"/>
      <charset val="134"/>
    </font>
    <font>
      <sz val="14"/>
      <name val="仿宋"/>
      <charset val="134"/>
    </font>
    <font>
      <sz val="14"/>
      <color rgb="FFFF0000"/>
      <name val="仿宋"/>
      <charset val="134"/>
    </font>
    <font>
      <sz val="12"/>
      <name val="仿宋_GB2312"/>
      <charset val="134"/>
    </font>
    <font>
      <sz val="16.5"/>
      <name val="黑体"/>
      <charset val="134"/>
    </font>
    <font>
      <b/>
      <sz val="16.5"/>
      <name val="方正小标宋简体"/>
      <charset val="134"/>
    </font>
    <font>
      <sz val="14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9" fillId="14" borderId="12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8" borderId="17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5" fillId="17" borderId="16" applyNumberFormat="0" applyAlignment="0" applyProtection="0">
      <alignment vertical="center"/>
    </xf>
    <xf numFmtId="0" fontId="30" fillId="17" borderId="12" applyNumberFormat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7">
    <xf numFmtId="0" fontId="0" fillId="0" borderId="0" xfId="0" applyAlignment="1"/>
    <xf numFmtId="177" fontId="1" fillId="0" borderId="0" xfId="0" applyNumberFormat="1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7" fontId="5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177" fontId="3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7" fontId="0" fillId="0" borderId="6" xfId="0" applyNumberForma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center" vertical="center" wrapText="1"/>
    </xf>
    <xf numFmtId="177" fontId="8" fillId="0" borderId="6" xfId="0" applyNumberFormat="1" applyFont="1" applyBorder="1" applyAlignment="1">
      <alignment horizontal="center" vertical="center" wrapText="1"/>
    </xf>
    <xf numFmtId="177" fontId="0" fillId="0" borderId="6" xfId="0" applyNumberFormat="1" applyBorder="1" applyAlignment="1">
      <alignment horizontal="left" vertical="center" wrapText="1"/>
    </xf>
    <xf numFmtId="177" fontId="0" fillId="0" borderId="8" xfId="0" applyNumberForma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177" fontId="3" fillId="0" borderId="0" xfId="0" applyNumberFormat="1" applyFont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176" fontId="0" fillId="0" borderId="0" xfId="0" applyNumberForma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76" fontId="16" fillId="0" borderId="6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76" fontId="17" fillId="0" borderId="5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76" fontId="12" fillId="0" borderId="6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0"/>
  <sheetViews>
    <sheetView tabSelected="1" workbookViewId="0">
      <selection activeCell="H21" sqref="H21"/>
    </sheetView>
  </sheetViews>
  <sheetFormatPr defaultColWidth="11" defaultRowHeight="13.5" outlineLevelCol="4"/>
  <cols>
    <col min="1" max="1" width="13.9" style="31" customWidth="1"/>
    <col min="2" max="2" width="19.875" style="31" customWidth="1"/>
    <col min="3" max="3" width="22.625" style="31" customWidth="1"/>
    <col min="4" max="4" width="23.625" style="31" customWidth="1"/>
    <col min="5" max="5" width="27.75" style="32" customWidth="1"/>
    <col min="6" max="16384" width="11" style="31"/>
  </cols>
  <sheetData>
    <row r="1" ht="22.5" customHeight="1" spans="1:5">
      <c r="A1" s="33" t="s">
        <v>0</v>
      </c>
      <c r="B1" s="33"/>
      <c r="C1" s="34"/>
      <c r="D1" s="34"/>
      <c r="E1" s="35"/>
    </row>
    <row r="2" ht="36" customHeight="1" spans="1:5">
      <c r="A2" s="36" t="s">
        <v>1</v>
      </c>
      <c r="B2" s="36"/>
      <c r="C2" s="36"/>
      <c r="D2" s="36"/>
      <c r="E2" s="36"/>
    </row>
    <row r="3" customFormat="1" ht="36" customHeight="1" spans="1:5">
      <c r="A3" s="37"/>
      <c r="B3" s="37"/>
      <c r="C3" s="37"/>
      <c r="D3" s="37"/>
      <c r="E3" s="38" t="s">
        <v>2</v>
      </c>
    </row>
    <row r="4" s="28" customFormat="1" ht="22.5" customHeight="1" spans="1:5">
      <c r="A4" s="39" t="s">
        <v>3</v>
      </c>
      <c r="B4" s="39" t="s">
        <v>4</v>
      </c>
      <c r="C4" s="40" t="s">
        <v>5</v>
      </c>
      <c r="D4" s="39" t="s">
        <v>6</v>
      </c>
      <c r="E4" s="39" t="s">
        <v>7</v>
      </c>
    </row>
    <row r="5" s="28" customFormat="1" ht="19.5" customHeight="1" spans="1:5">
      <c r="A5" s="41" t="s">
        <v>8</v>
      </c>
      <c r="B5" s="42"/>
      <c r="C5" s="43">
        <f>SUM(C6:C36)</f>
        <v>36338</v>
      </c>
      <c r="D5" s="43">
        <v>8979</v>
      </c>
      <c r="E5" s="42">
        <f>C5-D5</f>
        <v>27359</v>
      </c>
    </row>
    <row r="6" s="29" customFormat="1" ht="19.5" customHeight="1" spans="1:5">
      <c r="A6" s="44">
        <v>1</v>
      </c>
      <c r="B6" s="44" t="s">
        <v>9</v>
      </c>
      <c r="C6" s="45">
        <v>769</v>
      </c>
      <c r="D6" s="44">
        <v>272</v>
      </c>
      <c r="E6" s="46">
        <f t="shared" ref="E6:E36" si="0">C6-D6</f>
        <v>497</v>
      </c>
    </row>
    <row r="7" s="29" customFormat="1" ht="19.5" customHeight="1" spans="1:5">
      <c r="A7" s="44">
        <v>2</v>
      </c>
      <c r="B7" s="44" t="s">
        <v>10</v>
      </c>
      <c r="C7" s="45">
        <v>331</v>
      </c>
      <c r="D7" s="44">
        <v>223</v>
      </c>
      <c r="E7" s="46">
        <f t="shared" si="0"/>
        <v>108</v>
      </c>
    </row>
    <row r="8" s="29" customFormat="1" ht="19.5" customHeight="1" spans="1:5">
      <c r="A8" s="44">
        <v>3</v>
      </c>
      <c r="B8" s="44" t="s">
        <v>11</v>
      </c>
      <c r="C8" s="45">
        <v>1695</v>
      </c>
      <c r="D8" s="44">
        <v>308</v>
      </c>
      <c r="E8" s="46">
        <f t="shared" si="0"/>
        <v>1387</v>
      </c>
    </row>
    <row r="9" s="29" customFormat="1" ht="19.5" customHeight="1" spans="1:5">
      <c r="A9" s="44">
        <v>4</v>
      </c>
      <c r="B9" s="44" t="s">
        <v>12</v>
      </c>
      <c r="C9" s="45">
        <v>1213</v>
      </c>
      <c r="D9" s="44">
        <v>249</v>
      </c>
      <c r="E9" s="46">
        <f t="shared" si="0"/>
        <v>964</v>
      </c>
    </row>
    <row r="10" s="29" customFormat="1" ht="19.5" customHeight="1" spans="1:5">
      <c r="A10" s="44">
        <v>5</v>
      </c>
      <c r="B10" s="44" t="s">
        <v>13</v>
      </c>
      <c r="C10" s="45">
        <v>1329</v>
      </c>
      <c r="D10" s="44">
        <v>205</v>
      </c>
      <c r="E10" s="46">
        <f t="shared" si="0"/>
        <v>1124</v>
      </c>
    </row>
    <row r="11" s="29" customFormat="1" ht="19.5" customHeight="1" spans="1:5">
      <c r="A11" s="44">
        <v>6</v>
      </c>
      <c r="B11" s="44" t="s">
        <v>14</v>
      </c>
      <c r="C11" s="45">
        <v>929</v>
      </c>
      <c r="D11" s="44">
        <v>282</v>
      </c>
      <c r="E11" s="46">
        <f t="shared" si="0"/>
        <v>647</v>
      </c>
    </row>
    <row r="12" s="29" customFormat="1" ht="19.5" customHeight="1" spans="1:5">
      <c r="A12" s="44">
        <v>7</v>
      </c>
      <c r="B12" s="44" t="s">
        <v>15</v>
      </c>
      <c r="C12" s="45">
        <v>828</v>
      </c>
      <c r="D12" s="44">
        <v>217</v>
      </c>
      <c r="E12" s="46">
        <f t="shared" si="0"/>
        <v>611</v>
      </c>
    </row>
    <row r="13" s="29" customFormat="1" ht="19.5" customHeight="1" spans="1:5">
      <c r="A13" s="44">
        <v>8</v>
      </c>
      <c r="B13" s="44" t="s">
        <v>16</v>
      </c>
      <c r="C13" s="45">
        <v>531</v>
      </c>
      <c r="D13" s="44">
        <v>229</v>
      </c>
      <c r="E13" s="46">
        <f t="shared" si="0"/>
        <v>302</v>
      </c>
    </row>
    <row r="14" s="29" customFormat="1" ht="19.5" customHeight="1" spans="1:5">
      <c r="A14" s="44">
        <v>9</v>
      </c>
      <c r="B14" s="44" t="s">
        <v>17</v>
      </c>
      <c r="C14" s="45">
        <v>730</v>
      </c>
      <c r="D14" s="44">
        <v>284</v>
      </c>
      <c r="E14" s="46">
        <f t="shared" si="0"/>
        <v>446</v>
      </c>
    </row>
    <row r="15" s="29" customFormat="1" ht="19.5" customHeight="1" spans="1:5">
      <c r="A15" s="44">
        <v>10</v>
      </c>
      <c r="B15" s="44" t="s">
        <v>18</v>
      </c>
      <c r="C15" s="45">
        <v>1361</v>
      </c>
      <c r="D15" s="44">
        <v>504</v>
      </c>
      <c r="E15" s="46">
        <f t="shared" si="0"/>
        <v>857</v>
      </c>
    </row>
    <row r="16" s="29" customFormat="1" ht="19.5" customHeight="1" spans="1:5">
      <c r="A16" s="44">
        <v>11</v>
      </c>
      <c r="B16" s="44" t="s">
        <v>19</v>
      </c>
      <c r="C16" s="45">
        <v>885</v>
      </c>
      <c r="D16" s="44">
        <v>440</v>
      </c>
      <c r="E16" s="46">
        <f t="shared" si="0"/>
        <v>445</v>
      </c>
    </row>
    <row r="17" s="29" customFormat="1" ht="19.5" customHeight="1" spans="1:5">
      <c r="A17" s="44">
        <v>12</v>
      </c>
      <c r="B17" s="44" t="s">
        <v>20</v>
      </c>
      <c r="C17" s="45">
        <v>1499</v>
      </c>
      <c r="D17" s="44">
        <v>320</v>
      </c>
      <c r="E17" s="46">
        <f t="shared" si="0"/>
        <v>1179</v>
      </c>
    </row>
    <row r="18" s="29" customFormat="1" ht="19.5" customHeight="1" spans="1:5">
      <c r="A18" s="44">
        <v>13</v>
      </c>
      <c r="B18" s="44" t="s">
        <v>21</v>
      </c>
      <c r="C18" s="45">
        <v>1185</v>
      </c>
      <c r="D18" s="44">
        <v>275</v>
      </c>
      <c r="E18" s="46">
        <f t="shared" si="0"/>
        <v>910</v>
      </c>
    </row>
    <row r="19" s="29" customFormat="1" ht="19.5" customHeight="1" spans="1:5">
      <c r="A19" s="44">
        <v>14</v>
      </c>
      <c r="B19" s="44" t="s">
        <v>22</v>
      </c>
      <c r="C19" s="45">
        <v>1616</v>
      </c>
      <c r="D19" s="44">
        <v>267</v>
      </c>
      <c r="E19" s="46">
        <f t="shared" si="0"/>
        <v>1349</v>
      </c>
    </row>
    <row r="20" s="29" customFormat="1" ht="19.5" customHeight="1" spans="1:5">
      <c r="A20" s="44">
        <v>15</v>
      </c>
      <c r="B20" s="44" t="s">
        <v>23</v>
      </c>
      <c r="C20" s="45">
        <v>773</v>
      </c>
      <c r="D20" s="44">
        <v>399</v>
      </c>
      <c r="E20" s="46">
        <f t="shared" si="0"/>
        <v>374</v>
      </c>
    </row>
    <row r="21" s="29" customFormat="1" ht="19.5" customHeight="1" spans="1:5">
      <c r="A21" s="44">
        <v>16</v>
      </c>
      <c r="B21" s="44" t="s">
        <v>24</v>
      </c>
      <c r="C21" s="45">
        <v>1397</v>
      </c>
      <c r="D21" s="44">
        <v>395</v>
      </c>
      <c r="E21" s="46">
        <f t="shared" si="0"/>
        <v>1002</v>
      </c>
    </row>
    <row r="22" s="30" customFormat="1" ht="19.5" customHeight="1" spans="1:5">
      <c r="A22" s="44">
        <v>17</v>
      </c>
      <c r="B22" s="44" t="s">
        <v>25</v>
      </c>
      <c r="C22" s="45">
        <v>1340</v>
      </c>
      <c r="D22" s="44">
        <v>613</v>
      </c>
      <c r="E22" s="46">
        <f t="shared" si="0"/>
        <v>727</v>
      </c>
    </row>
    <row r="23" s="29" customFormat="1" ht="19.5" customHeight="1" spans="1:5">
      <c r="A23" s="44">
        <v>18</v>
      </c>
      <c r="B23" s="44" t="s">
        <v>26</v>
      </c>
      <c r="C23" s="45">
        <v>1477</v>
      </c>
      <c r="D23" s="44">
        <v>310</v>
      </c>
      <c r="E23" s="46">
        <f t="shared" si="0"/>
        <v>1167</v>
      </c>
    </row>
    <row r="24" s="29" customFormat="1" ht="19.5" customHeight="1" spans="1:5">
      <c r="A24" s="44">
        <v>19</v>
      </c>
      <c r="B24" s="44" t="s">
        <v>27</v>
      </c>
      <c r="C24" s="45">
        <v>1596</v>
      </c>
      <c r="D24" s="44">
        <v>613</v>
      </c>
      <c r="E24" s="46">
        <f t="shared" si="0"/>
        <v>983</v>
      </c>
    </row>
    <row r="25" s="29" customFormat="1" ht="19.5" customHeight="1" spans="1:5">
      <c r="A25" s="44">
        <v>20</v>
      </c>
      <c r="B25" s="44" t="s">
        <v>28</v>
      </c>
      <c r="C25" s="45">
        <v>1737</v>
      </c>
      <c r="D25" s="44">
        <v>244</v>
      </c>
      <c r="E25" s="46">
        <f t="shared" si="0"/>
        <v>1493</v>
      </c>
    </row>
    <row r="26" s="29" customFormat="1" ht="19.5" customHeight="1" spans="1:5">
      <c r="A26" s="44">
        <v>21</v>
      </c>
      <c r="B26" s="44" t="s">
        <v>29</v>
      </c>
      <c r="C26" s="45">
        <v>435</v>
      </c>
      <c r="D26" s="44">
        <v>186</v>
      </c>
      <c r="E26" s="46">
        <f t="shared" si="0"/>
        <v>249</v>
      </c>
    </row>
    <row r="27" s="29" customFormat="1" ht="19.5" customHeight="1" spans="1:5">
      <c r="A27" s="44">
        <v>22</v>
      </c>
      <c r="B27" s="44" t="s">
        <v>30</v>
      </c>
      <c r="C27" s="45">
        <v>1238</v>
      </c>
      <c r="D27" s="44">
        <v>271</v>
      </c>
      <c r="E27" s="46">
        <f t="shared" si="0"/>
        <v>967</v>
      </c>
    </row>
    <row r="28" s="29" customFormat="1" ht="19.5" customHeight="1" spans="1:5">
      <c r="A28" s="44">
        <v>23</v>
      </c>
      <c r="B28" s="44" t="s">
        <v>31</v>
      </c>
      <c r="C28" s="45">
        <v>2408</v>
      </c>
      <c r="D28" s="44">
        <v>396</v>
      </c>
      <c r="E28" s="46">
        <f t="shared" si="0"/>
        <v>2012</v>
      </c>
    </row>
    <row r="29" s="29" customFormat="1" ht="19.5" customHeight="1" spans="1:5">
      <c r="A29" s="44">
        <v>24</v>
      </c>
      <c r="B29" s="44" t="s">
        <v>32</v>
      </c>
      <c r="C29" s="45">
        <v>1534</v>
      </c>
      <c r="D29" s="44">
        <v>217</v>
      </c>
      <c r="E29" s="46">
        <f t="shared" si="0"/>
        <v>1317</v>
      </c>
    </row>
    <row r="30" s="29" customFormat="1" ht="19.5" customHeight="1" spans="1:5">
      <c r="A30" s="44">
        <v>25</v>
      </c>
      <c r="B30" s="44" t="s">
        <v>33</v>
      </c>
      <c r="C30" s="45">
        <v>2484</v>
      </c>
      <c r="D30" s="44">
        <v>215</v>
      </c>
      <c r="E30" s="46">
        <f t="shared" si="0"/>
        <v>2269</v>
      </c>
    </row>
    <row r="31" s="29" customFormat="1" ht="19.5" customHeight="1" spans="1:5">
      <c r="A31" s="44">
        <v>26</v>
      </c>
      <c r="B31" s="44" t="s">
        <v>34</v>
      </c>
      <c r="C31" s="45">
        <v>754</v>
      </c>
      <c r="D31" s="44">
        <v>108</v>
      </c>
      <c r="E31" s="46">
        <f t="shared" si="0"/>
        <v>646</v>
      </c>
    </row>
    <row r="32" s="29" customFormat="1" ht="19.5" customHeight="1" spans="1:5">
      <c r="A32" s="44">
        <v>27</v>
      </c>
      <c r="B32" s="44" t="s">
        <v>35</v>
      </c>
      <c r="C32" s="45">
        <v>796</v>
      </c>
      <c r="D32" s="44">
        <v>281</v>
      </c>
      <c r="E32" s="46">
        <f t="shared" si="0"/>
        <v>515</v>
      </c>
    </row>
    <row r="33" s="29" customFormat="1" ht="19.5" customHeight="1" spans="1:5">
      <c r="A33" s="44">
        <v>28</v>
      </c>
      <c r="B33" s="44" t="s">
        <v>36</v>
      </c>
      <c r="C33" s="45">
        <v>850</v>
      </c>
      <c r="D33" s="44">
        <v>194</v>
      </c>
      <c r="E33" s="46">
        <f t="shared" si="0"/>
        <v>656</v>
      </c>
    </row>
    <row r="34" s="29" customFormat="1" ht="19.5" customHeight="1" spans="1:5">
      <c r="A34" s="44">
        <v>29</v>
      </c>
      <c r="B34" s="44" t="s">
        <v>37</v>
      </c>
      <c r="C34" s="45">
        <v>819</v>
      </c>
      <c r="D34" s="44">
        <v>157</v>
      </c>
      <c r="E34" s="46">
        <f t="shared" si="0"/>
        <v>662</v>
      </c>
    </row>
    <row r="35" s="29" customFormat="1" ht="19.5" customHeight="1" spans="1:5">
      <c r="A35" s="44">
        <v>30</v>
      </c>
      <c r="B35" s="44" t="s">
        <v>38</v>
      </c>
      <c r="C35" s="45">
        <v>710</v>
      </c>
      <c r="D35" s="44">
        <v>174</v>
      </c>
      <c r="E35" s="46">
        <f t="shared" si="0"/>
        <v>536</v>
      </c>
    </row>
    <row r="36" s="29" customFormat="1" ht="19.5" customHeight="1" spans="1:5">
      <c r="A36" s="44">
        <v>31</v>
      </c>
      <c r="B36" s="44" t="s">
        <v>39</v>
      </c>
      <c r="C36" s="45">
        <v>1089</v>
      </c>
      <c r="D36" s="44">
        <v>131</v>
      </c>
      <c r="E36" s="46">
        <f t="shared" si="0"/>
        <v>958</v>
      </c>
    </row>
    <row r="40" ht="30" customHeight="1"/>
  </sheetData>
  <mergeCells count="3">
    <mergeCell ref="A1:B1"/>
    <mergeCell ref="A2:E2"/>
    <mergeCell ref="A5:B5"/>
  </mergeCells>
  <pageMargins left="0.700694444444445" right="0.700694444444445" top="0.747916666666667" bottom="0.747916666666667" header="0.298611111111111" footer="0.298611111111111"/>
  <pageSetup paperSize="9" scale="82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41"/>
  <sheetViews>
    <sheetView workbookViewId="0">
      <selection activeCell="V18" sqref="V18"/>
    </sheetView>
  </sheetViews>
  <sheetFormatPr defaultColWidth="9" defaultRowHeight="13.5"/>
  <cols>
    <col min="1" max="1" width="4.125" style="2" customWidth="1"/>
    <col min="2" max="2" width="7.75" style="2" customWidth="1"/>
    <col min="3" max="3" width="10.25" style="4" customWidth="1"/>
    <col min="4" max="4" width="9.25" style="2" customWidth="1"/>
    <col min="5" max="5" width="23" style="3" customWidth="1"/>
    <col min="6" max="6" width="9.75" style="2" customWidth="1"/>
    <col min="7" max="13" width="9.25" style="2" customWidth="1"/>
    <col min="14" max="14" width="10.25" style="2" customWidth="1"/>
    <col min="15" max="16" width="9.25" style="2" customWidth="1"/>
    <col min="17" max="19" width="10.25" style="2" customWidth="1"/>
    <col min="20" max="16384" width="9" style="2"/>
  </cols>
  <sheetData>
    <row r="1" ht="18" customHeight="1" spans="1:2">
      <c r="A1" s="5"/>
      <c r="B1" s="6"/>
    </row>
    <row r="2" s="1" customFormat="1" ht="21" customHeight="1" spans="1:19">
      <c r="A2" s="7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ht="14.45" customHeight="1" spans="1:19">
      <c r="A3" s="8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5" t="s">
        <v>2</v>
      </c>
      <c r="S3" s="25"/>
    </row>
    <row r="4" ht="28.15" customHeight="1" spans="1:19">
      <c r="A4" s="10" t="s">
        <v>3</v>
      </c>
      <c r="B4" s="10" t="s">
        <v>4</v>
      </c>
      <c r="C4" s="10" t="s">
        <v>41</v>
      </c>
      <c r="D4" s="11" t="s">
        <v>42</v>
      </c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26"/>
      <c r="S4" s="10" t="s">
        <v>43</v>
      </c>
    </row>
    <row r="5" ht="24.95" customHeight="1" spans="1:19">
      <c r="A5" s="14"/>
      <c r="B5" s="14"/>
      <c r="C5" s="14"/>
      <c r="D5" s="11" t="s">
        <v>44</v>
      </c>
      <c r="E5" s="12"/>
      <c r="F5" s="15"/>
      <c r="G5" s="16" t="s">
        <v>45</v>
      </c>
      <c r="H5" s="16"/>
      <c r="I5" s="16"/>
      <c r="J5" s="16"/>
      <c r="K5" s="16"/>
      <c r="L5" s="16"/>
      <c r="M5" s="16"/>
      <c r="N5" s="16"/>
      <c r="O5" s="16" t="s">
        <v>46</v>
      </c>
      <c r="P5" s="16"/>
      <c r="Q5" s="16"/>
      <c r="R5" s="10" t="s">
        <v>47</v>
      </c>
      <c r="S5" s="14"/>
    </row>
    <row r="6" ht="21" customHeight="1" spans="1:19">
      <c r="A6" s="14"/>
      <c r="B6" s="14"/>
      <c r="C6" s="14"/>
      <c r="D6" s="16" t="s">
        <v>48</v>
      </c>
      <c r="E6" s="16" t="s">
        <v>49</v>
      </c>
      <c r="F6" s="16" t="s">
        <v>50</v>
      </c>
      <c r="G6" s="17" t="s">
        <v>51</v>
      </c>
      <c r="H6" s="17"/>
      <c r="I6" s="17" t="s">
        <v>52</v>
      </c>
      <c r="J6" s="17"/>
      <c r="K6" s="17" t="s">
        <v>53</v>
      </c>
      <c r="L6" s="17"/>
      <c r="M6" s="17" t="s">
        <v>54</v>
      </c>
      <c r="N6" s="17"/>
      <c r="O6" s="17" t="s">
        <v>55</v>
      </c>
      <c r="P6" s="17" t="s">
        <v>56</v>
      </c>
      <c r="Q6" s="17" t="s">
        <v>57</v>
      </c>
      <c r="R6" s="27"/>
      <c r="S6" s="14"/>
    </row>
    <row r="7" ht="18.95" customHeight="1" spans="1:19">
      <c r="A7" s="18"/>
      <c r="B7" s="18"/>
      <c r="C7" s="18"/>
      <c r="D7" s="16"/>
      <c r="E7" s="16"/>
      <c r="F7" s="16"/>
      <c r="G7" s="16" t="s">
        <v>58</v>
      </c>
      <c r="H7" s="16" t="s">
        <v>59</v>
      </c>
      <c r="I7" s="16" t="s">
        <v>58</v>
      </c>
      <c r="J7" s="16" t="s">
        <v>59</v>
      </c>
      <c r="K7" s="16" t="s">
        <v>58</v>
      </c>
      <c r="L7" s="16" t="s">
        <v>59</v>
      </c>
      <c r="M7" s="16" t="s">
        <v>58</v>
      </c>
      <c r="N7" s="16" t="s">
        <v>59</v>
      </c>
      <c r="O7" s="16" t="s">
        <v>58</v>
      </c>
      <c r="P7" s="16" t="s">
        <v>60</v>
      </c>
      <c r="Q7" s="16" t="s">
        <v>59</v>
      </c>
      <c r="R7" s="17"/>
      <c r="S7" s="18"/>
    </row>
    <row r="8" s="2" customFormat="1" ht="18.95" customHeight="1" spans="1:19">
      <c r="A8" s="11" t="s">
        <v>8</v>
      </c>
      <c r="B8" s="15"/>
      <c r="C8" s="16">
        <f>SUM(C9:C39)</f>
        <v>36338</v>
      </c>
      <c r="D8" s="16">
        <f>SUM(D9:D39)</f>
        <v>867</v>
      </c>
      <c r="E8" s="16">
        <v>17</v>
      </c>
      <c r="F8" s="16">
        <f t="shared" ref="F8:R8" si="0">SUM(F9:F39)</f>
        <v>5374</v>
      </c>
      <c r="G8" s="16">
        <f t="shared" si="0"/>
        <v>376</v>
      </c>
      <c r="H8" s="16">
        <f t="shared" si="0"/>
        <v>11280</v>
      </c>
      <c r="I8" s="16">
        <f t="shared" si="0"/>
        <v>6</v>
      </c>
      <c r="J8" s="16">
        <f t="shared" si="0"/>
        <v>90</v>
      </c>
      <c r="K8" s="16">
        <f t="shared" si="0"/>
        <v>2</v>
      </c>
      <c r="L8" s="16">
        <f t="shared" si="0"/>
        <v>28</v>
      </c>
      <c r="M8" s="16">
        <f t="shared" si="0"/>
        <v>384</v>
      </c>
      <c r="N8" s="16">
        <f t="shared" si="0"/>
        <v>11398</v>
      </c>
      <c r="O8" s="16">
        <f t="shared" si="0"/>
        <v>216</v>
      </c>
      <c r="P8" s="16">
        <f t="shared" si="0"/>
        <v>629</v>
      </c>
      <c r="Q8" s="16">
        <f t="shared" si="0"/>
        <v>6290</v>
      </c>
      <c r="R8" s="16">
        <f t="shared" si="0"/>
        <v>8979</v>
      </c>
      <c r="S8" s="16">
        <v>4297</v>
      </c>
    </row>
    <row r="9" ht="20.1" customHeight="1" spans="1:19">
      <c r="A9" s="19">
        <v>1</v>
      </c>
      <c r="B9" s="19" t="s">
        <v>9</v>
      </c>
      <c r="C9" s="16">
        <f t="shared" ref="C9:C39" si="1">F9+N9+Q9+R9+S9</f>
        <v>769</v>
      </c>
      <c r="D9" s="20"/>
      <c r="E9" s="19"/>
      <c r="F9" s="20"/>
      <c r="G9" s="20"/>
      <c r="H9" s="20"/>
      <c r="I9" s="20"/>
      <c r="J9" s="20"/>
      <c r="K9" s="20"/>
      <c r="L9" s="20"/>
      <c r="M9" s="21"/>
      <c r="N9" s="21"/>
      <c r="O9" s="19">
        <v>12</v>
      </c>
      <c r="P9" s="19">
        <v>36</v>
      </c>
      <c r="Q9" s="16">
        <v>360</v>
      </c>
      <c r="R9" s="16">
        <v>272</v>
      </c>
      <c r="S9" s="16">
        <v>137</v>
      </c>
    </row>
    <row r="10" ht="20.1" customHeight="1" spans="1:19">
      <c r="A10" s="19">
        <v>2</v>
      </c>
      <c r="B10" s="19" t="s">
        <v>10</v>
      </c>
      <c r="C10" s="16">
        <f t="shared" si="1"/>
        <v>331</v>
      </c>
      <c r="D10" s="20"/>
      <c r="E10" s="19"/>
      <c r="F10" s="20"/>
      <c r="G10" s="20"/>
      <c r="H10" s="20"/>
      <c r="I10" s="20"/>
      <c r="J10" s="20"/>
      <c r="K10" s="20"/>
      <c r="L10" s="20"/>
      <c r="M10" s="21"/>
      <c r="N10" s="21"/>
      <c r="O10" s="20"/>
      <c r="P10" s="20"/>
      <c r="Q10" s="21"/>
      <c r="R10" s="16">
        <v>223</v>
      </c>
      <c r="S10" s="16">
        <v>108</v>
      </c>
    </row>
    <row r="11" ht="20.1" customHeight="1" spans="1:19">
      <c r="A11" s="19">
        <v>3</v>
      </c>
      <c r="B11" s="19" t="s">
        <v>11</v>
      </c>
      <c r="C11" s="16">
        <f t="shared" si="1"/>
        <v>1695</v>
      </c>
      <c r="D11" s="20"/>
      <c r="E11" s="19"/>
      <c r="F11" s="21"/>
      <c r="G11" s="19">
        <v>34</v>
      </c>
      <c r="H11" s="19">
        <v>1020</v>
      </c>
      <c r="I11" s="19">
        <v>2</v>
      </c>
      <c r="J11" s="19">
        <v>30</v>
      </c>
      <c r="K11" s="19"/>
      <c r="L11" s="19"/>
      <c r="M11" s="16">
        <f>G11+I11+K11</f>
        <v>36</v>
      </c>
      <c r="N11" s="16">
        <v>1050</v>
      </c>
      <c r="O11" s="19">
        <v>6</v>
      </c>
      <c r="P11" s="19">
        <v>18</v>
      </c>
      <c r="Q11" s="16">
        <v>180</v>
      </c>
      <c r="R11" s="16">
        <v>308</v>
      </c>
      <c r="S11" s="16">
        <v>157</v>
      </c>
    </row>
    <row r="12" ht="20.1" customHeight="1" spans="1:19">
      <c r="A12" s="19">
        <v>4</v>
      </c>
      <c r="B12" s="19" t="s">
        <v>12</v>
      </c>
      <c r="C12" s="16">
        <f t="shared" si="1"/>
        <v>1213</v>
      </c>
      <c r="D12" s="20"/>
      <c r="E12" s="19"/>
      <c r="F12" s="21"/>
      <c r="G12" s="19">
        <v>12</v>
      </c>
      <c r="H12" s="19">
        <v>360</v>
      </c>
      <c r="I12" s="19"/>
      <c r="J12" s="19"/>
      <c r="K12" s="19"/>
      <c r="L12" s="19"/>
      <c r="M12" s="16">
        <v>12</v>
      </c>
      <c r="N12" s="16">
        <v>360</v>
      </c>
      <c r="O12" s="19">
        <v>16</v>
      </c>
      <c r="P12" s="19">
        <v>48</v>
      </c>
      <c r="Q12" s="16">
        <v>480</v>
      </c>
      <c r="R12" s="16">
        <v>249</v>
      </c>
      <c r="S12" s="16">
        <v>124</v>
      </c>
    </row>
    <row r="13" ht="20.1" customHeight="1" spans="1:19">
      <c r="A13" s="19">
        <v>5</v>
      </c>
      <c r="B13" s="19" t="s">
        <v>13</v>
      </c>
      <c r="C13" s="16">
        <f t="shared" si="1"/>
        <v>1329</v>
      </c>
      <c r="D13" s="19">
        <v>100</v>
      </c>
      <c r="E13" s="19" t="s">
        <v>61</v>
      </c>
      <c r="F13" s="16">
        <v>700</v>
      </c>
      <c r="G13" s="19">
        <v>5</v>
      </c>
      <c r="H13" s="19">
        <v>150</v>
      </c>
      <c r="I13" s="19"/>
      <c r="J13" s="19"/>
      <c r="K13" s="19"/>
      <c r="L13" s="19"/>
      <c r="M13" s="16">
        <f>G13+I13+K13</f>
        <v>5</v>
      </c>
      <c r="N13" s="16">
        <f>H13+J13+L13</f>
        <v>150</v>
      </c>
      <c r="O13" s="19">
        <v>6</v>
      </c>
      <c r="P13" s="19">
        <v>17</v>
      </c>
      <c r="Q13" s="16">
        <v>170</v>
      </c>
      <c r="R13" s="16">
        <v>205</v>
      </c>
      <c r="S13" s="16">
        <v>104</v>
      </c>
    </row>
    <row r="14" s="3" customFormat="1" ht="20.1" customHeight="1" spans="1:19">
      <c r="A14" s="19">
        <v>6</v>
      </c>
      <c r="B14" s="19" t="s">
        <v>14</v>
      </c>
      <c r="C14" s="16">
        <f t="shared" si="1"/>
        <v>929</v>
      </c>
      <c r="D14" s="20"/>
      <c r="E14" s="19"/>
      <c r="F14" s="21"/>
      <c r="G14" s="20"/>
      <c r="H14" s="20"/>
      <c r="I14" s="20"/>
      <c r="J14" s="20"/>
      <c r="K14" s="20"/>
      <c r="L14" s="20"/>
      <c r="M14" s="21"/>
      <c r="N14" s="21"/>
      <c r="O14" s="19">
        <v>17</v>
      </c>
      <c r="P14" s="19">
        <v>50</v>
      </c>
      <c r="Q14" s="16">
        <v>500</v>
      </c>
      <c r="R14" s="16">
        <v>282</v>
      </c>
      <c r="S14" s="16">
        <v>147</v>
      </c>
    </row>
    <row r="15" ht="20.1" customHeight="1" spans="1:19">
      <c r="A15" s="19">
        <v>7</v>
      </c>
      <c r="B15" s="19" t="s">
        <v>15</v>
      </c>
      <c r="C15" s="16">
        <f t="shared" si="1"/>
        <v>828</v>
      </c>
      <c r="D15" s="19">
        <v>20</v>
      </c>
      <c r="E15" s="19" t="s">
        <v>62</v>
      </c>
      <c r="F15" s="16">
        <v>140</v>
      </c>
      <c r="G15" s="19">
        <v>4</v>
      </c>
      <c r="H15" s="19">
        <v>120</v>
      </c>
      <c r="I15" s="19"/>
      <c r="J15" s="19"/>
      <c r="K15" s="19"/>
      <c r="L15" s="19"/>
      <c r="M15" s="16">
        <v>4</v>
      </c>
      <c r="N15" s="16">
        <v>120</v>
      </c>
      <c r="O15" s="19">
        <v>8</v>
      </c>
      <c r="P15" s="19">
        <v>24</v>
      </c>
      <c r="Q15" s="16">
        <v>240</v>
      </c>
      <c r="R15" s="16">
        <v>217</v>
      </c>
      <c r="S15" s="16">
        <v>111</v>
      </c>
    </row>
    <row r="16" ht="20.1" customHeight="1" spans="1:19">
      <c r="A16" s="19">
        <v>8</v>
      </c>
      <c r="B16" s="19" t="s">
        <v>16</v>
      </c>
      <c r="C16" s="16">
        <f t="shared" si="1"/>
        <v>531</v>
      </c>
      <c r="D16" s="20"/>
      <c r="E16" s="19"/>
      <c r="F16" s="21"/>
      <c r="G16" s="19">
        <v>2</v>
      </c>
      <c r="H16" s="19">
        <v>60</v>
      </c>
      <c r="I16" s="19">
        <v>1</v>
      </c>
      <c r="J16" s="19">
        <v>10</v>
      </c>
      <c r="K16" s="19"/>
      <c r="L16" s="19"/>
      <c r="M16" s="16">
        <v>3</v>
      </c>
      <c r="N16" s="16">
        <v>70</v>
      </c>
      <c r="O16" s="19">
        <v>4</v>
      </c>
      <c r="P16" s="19">
        <v>11</v>
      </c>
      <c r="Q16" s="16">
        <v>110</v>
      </c>
      <c r="R16" s="16">
        <v>229</v>
      </c>
      <c r="S16" s="16">
        <v>122</v>
      </c>
    </row>
    <row r="17" ht="20.1" customHeight="1" spans="1:19">
      <c r="A17" s="19">
        <v>9</v>
      </c>
      <c r="B17" s="19" t="s">
        <v>17</v>
      </c>
      <c r="C17" s="16">
        <f t="shared" si="1"/>
        <v>730</v>
      </c>
      <c r="D17" s="20"/>
      <c r="E17" s="19"/>
      <c r="F17" s="20"/>
      <c r="G17" s="20"/>
      <c r="H17" s="20"/>
      <c r="I17" s="20"/>
      <c r="J17" s="20"/>
      <c r="K17" s="20"/>
      <c r="L17" s="20"/>
      <c r="M17" s="21"/>
      <c r="N17" s="21"/>
      <c r="O17" s="19">
        <v>10</v>
      </c>
      <c r="P17" s="19">
        <v>30</v>
      </c>
      <c r="Q17" s="16">
        <v>300</v>
      </c>
      <c r="R17" s="16">
        <v>284</v>
      </c>
      <c r="S17" s="16">
        <v>146</v>
      </c>
    </row>
    <row r="18" ht="20.1" customHeight="1" spans="1:19">
      <c r="A18" s="19">
        <v>10</v>
      </c>
      <c r="B18" s="19" t="s">
        <v>18</v>
      </c>
      <c r="C18" s="16">
        <f t="shared" si="1"/>
        <v>1361</v>
      </c>
      <c r="D18" s="20"/>
      <c r="E18" s="19"/>
      <c r="F18" s="21"/>
      <c r="G18" s="20"/>
      <c r="H18" s="20"/>
      <c r="I18" s="20"/>
      <c r="J18" s="20"/>
      <c r="K18" s="20"/>
      <c r="L18" s="20"/>
      <c r="M18" s="21"/>
      <c r="N18" s="21"/>
      <c r="O18" s="19">
        <v>22</v>
      </c>
      <c r="P18" s="19">
        <v>63</v>
      </c>
      <c r="Q18" s="16">
        <v>630</v>
      </c>
      <c r="R18" s="16">
        <v>504</v>
      </c>
      <c r="S18" s="16">
        <v>227</v>
      </c>
    </row>
    <row r="19" ht="20.1" customHeight="1" spans="1:19">
      <c r="A19" s="19">
        <v>11</v>
      </c>
      <c r="B19" s="19" t="s">
        <v>19</v>
      </c>
      <c r="C19" s="16">
        <f t="shared" si="1"/>
        <v>885</v>
      </c>
      <c r="D19" s="20"/>
      <c r="E19" s="19"/>
      <c r="F19" s="21"/>
      <c r="G19" s="20"/>
      <c r="H19" s="20"/>
      <c r="I19" s="20"/>
      <c r="J19" s="20"/>
      <c r="K19" s="20"/>
      <c r="L19" s="20"/>
      <c r="M19" s="21"/>
      <c r="N19" s="21"/>
      <c r="O19" s="19">
        <v>9</v>
      </c>
      <c r="P19" s="19">
        <v>26</v>
      </c>
      <c r="Q19" s="16">
        <v>260</v>
      </c>
      <c r="R19" s="16">
        <v>440</v>
      </c>
      <c r="S19" s="16">
        <v>185</v>
      </c>
    </row>
    <row r="20" s="3" customFormat="1" ht="20.1" customHeight="1" spans="1:19">
      <c r="A20" s="19">
        <v>12</v>
      </c>
      <c r="B20" s="19" t="s">
        <v>20</v>
      </c>
      <c r="C20" s="16">
        <f t="shared" si="1"/>
        <v>1499</v>
      </c>
      <c r="D20" s="20"/>
      <c r="E20" s="19"/>
      <c r="F20" s="21"/>
      <c r="G20" s="19">
        <v>31</v>
      </c>
      <c r="H20" s="19">
        <v>930</v>
      </c>
      <c r="I20" s="19"/>
      <c r="J20" s="19"/>
      <c r="K20" s="19"/>
      <c r="L20" s="19"/>
      <c r="M20" s="16">
        <f>G20+I20+K20</f>
        <v>31</v>
      </c>
      <c r="N20" s="16">
        <f>H20+J20+L20</f>
        <v>930</v>
      </c>
      <c r="O20" s="19">
        <v>3</v>
      </c>
      <c r="P20" s="19">
        <v>9</v>
      </c>
      <c r="Q20" s="16">
        <v>90</v>
      </c>
      <c r="R20" s="16">
        <v>320</v>
      </c>
      <c r="S20" s="16">
        <v>159</v>
      </c>
    </row>
    <row r="21" s="3" customFormat="1" ht="20.1" customHeight="1" spans="1:19">
      <c r="A21" s="19">
        <v>13</v>
      </c>
      <c r="B21" s="19" t="s">
        <v>21</v>
      </c>
      <c r="C21" s="16">
        <f t="shared" si="1"/>
        <v>1185</v>
      </c>
      <c r="D21" s="20"/>
      <c r="E21" s="19"/>
      <c r="F21" s="21"/>
      <c r="G21" s="19">
        <v>22</v>
      </c>
      <c r="H21" s="19">
        <v>660</v>
      </c>
      <c r="I21" s="19"/>
      <c r="J21" s="19"/>
      <c r="K21" s="19"/>
      <c r="L21" s="19"/>
      <c r="M21" s="16">
        <f>G21+I21+K21</f>
        <v>22</v>
      </c>
      <c r="N21" s="16">
        <f>H21+J21+L21</f>
        <v>660</v>
      </c>
      <c r="O21" s="19">
        <v>4</v>
      </c>
      <c r="P21" s="19">
        <v>12</v>
      </c>
      <c r="Q21" s="16">
        <v>120</v>
      </c>
      <c r="R21" s="16">
        <v>275</v>
      </c>
      <c r="S21" s="16">
        <v>130</v>
      </c>
    </row>
    <row r="22" ht="20.1" customHeight="1" spans="1:19">
      <c r="A22" s="19">
        <v>14</v>
      </c>
      <c r="B22" s="19" t="s">
        <v>22</v>
      </c>
      <c r="C22" s="16">
        <f t="shared" si="1"/>
        <v>1616</v>
      </c>
      <c r="D22" s="20"/>
      <c r="E22" s="19"/>
      <c r="F22" s="21"/>
      <c r="G22" s="19">
        <v>35</v>
      </c>
      <c r="H22" s="19">
        <v>1050</v>
      </c>
      <c r="I22" s="19"/>
      <c r="J22" s="19"/>
      <c r="K22" s="19"/>
      <c r="L22" s="19"/>
      <c r="M22" s="16">
        <v>35</v>
      </c>
      <c r="N22" s="16">
        <v>1050</v>
      </c>
      <c r="O22" s="19">
        <v>6</v>
      </c>
      <c r="P22" s="19">
        <v>17</v>
      </c>
      <c r="Q22" s="16">
        <v>170</v>
      </c>
      <c r="R22" s="16">
        <v>267</v>
      </c>
      <c r="S22" s="16">
        <v>129</v>
      </c>
    </row>
    <row r="23" ht="20.1" customHeight="1" spans="1:19">
      <c r="A23" s="19">
        <v>15</v>
      </c>
      <c r="B23" s="19" t="s">
        <v>23</v>
      </c>
      <c r="C23" s="16">
        <f t="shared" si="1"/>
        <v>773</v>
      </c>
      <c r="D23" s="20"/>
      <c r="E23" s="19"/>
      <c r="F23" s="21"/>
      <c r="G23" s="20"/>
      <c r="H23" s="20"/>
      <c r="I23" s="20"/>
      <c r="J23" s="20"/>
      <c r="K23" s="20"/>
      <c r="L23" s="20"/>
      <c r="M23" s="21"/>
      <c r="N23" s="21"/>
      <c r="O23" s="19">
        <v>7</v>
      </c>
      <c r="P23" s="19">
        <v>19</v>
      </c>
      <c r="Q23" s="16">
        <v>190</v>
      </c>
      <c r="R23" s="16">
        <v>399</v>
      </c>
      <c r="S23" s="16">
        <v>184</v>
      </c>
    </row>
    <row r="24" ht="20.1" customHeight="1" spans="1:19">
      <c r="A24" s="19">
        <v>16</v>
      </c>
      <c r="B24" s="19" t="s">
        <v>24</v>
      </c>
      <c r="C24" s="16">
        <f t="shared" si="1"/>
        <v>1397</v>
      </c>
      <c r="D24" s="20"/>
      <c r="E24" s="19"/>
      <c r="F24" s="20"/>
      <c r="G24" s="19">
        <v>19</v>
      </c>
      <c r="H24" s="19">
        <v>570</v>
      </c>
      <c r="I24" s="19"/>
      <c r="J24" s="19"/>
      <c r="K24" s="19"/>
      <c r="L24" s="19"/>
      <c r="M24" s="16">
        <v>19</v>
      </c>
      <c r="N24" s="16">
        <v>570</v>
      </c>
      <c r="O24" s="19">
        <v>9</v>
      </c>
      <c r="P24" s="19">
        <v>24</v>
      </c>
      <c r="Q24" s="16">
        <v>240</v>
      </c>
      <c r="R24" s="16">
        <v>395</v>
      </c>
      <c r="S24" s="16">
        <v>192</v>
      </c>
    </row>
    <row r="25" s="3" customFormat="1" ht="20.1" customHeight="1" spans="1:19">
      <c r="A25" s="19">
        <v>17</v>
      </c>
      <c r="B25" s="19" t="s">
        <v>25</v>
      </c>
      <c r="C25" s="16">
        <f t="shared" si="1"/>
        <v>1340</v>
      </c>
      <c r="D25" s="20"/>
      <c r="E25" s="19"/>
      <c r="F25" s="21"/>
      <c r="G25" s="19">
        <v>15</v>
      </c>
      <c r="H25" s="19">
        <v>450</v>
      </c>
      <c r="I25" s="19"/>
      <c r="J25" s="19"/>
      <c r="K25" s="19"/>
      <c r="L25" s="19"/>
      <c r="M25" s="16">
        <f>G25+I25+K25</f>
        <v>15</v>
      </c>
      <c r="N25" s="16">
        <f>H25+J25+L25</f>
        <v>450</v>
      </c>
      <c r="O25" s="19">
        <v>4</v>
      </c>
      <c r="P25" s="19">
        <v>11</v>
      </c>
      <c r="Q25" s="16">
        <v>110</v>
      </c>
      <c r="R25" s="16">
        <v>613</v>
      </c>
      <c r="S25" s="16">
        <v>167</v>
      </c>
    </row>
    <row r="26" ht="20.1" customHeight="1" spans="1:19">
      <c r="A26" s="19">
        <v>18</v>
      </c>
      <c r="B26" s="19" t="s">
        <v>26</v>
      </c>
      <c r="C26" s="16">
        <f t="shared" si="1"/>
        <v>1477</v>
      </c>
      <c r="D26" s="20"/>
      <c r="E26" s="19"/>
      <c r="F26" s="21"/>
      <c r="G26" s="19">
        <v>30</v>
      </c>
      <c r="H26" s="19">
        <v>900</v>
      </c>
      <c r="I26" s="19"/>
      <c r="J26" s="19"/>
      <c r="K26" s="19"/>
      <c r="L26" s="19"/>
      <c r="M26" s="16">
        <v>30</v>
      </c>
      <c r="N26" s="16">
        <v>900</v>
      </c>
      <c r="O26" s="19">
        <v>4</v>
      </c>
      <c r="P26" s="19">
        <v>11</v>
      </c>
      <c r="Q26" s="16">
        <v>110</v>
      </c>
      <c r="R26" s="16">
        <v>310</v>
      </c>
      <c r="S26" s="16">
        <v>157</v>
      </c>
    </row>
    <row r="27" ht="20.1" customHeight="1" spans="1:19">
      <c r="A27" s="19">
        <v>19</v>
      </c>
      <c r="B27" s="19" t="s">
        <v>27</v>
      </c>
      <c r="C27" s="16">
        <f t="shared" si="1"/>
        <v>1596</v>
      </c>
      <c r="D27" s="20"/>
      <c r="E27" s="19"/>
      <c r="F27" s="21"/>
      <c r="G27" s="20"/>
      <c r="H27" s="20"/>
      <c r="I27" s="20"/>
      <c r="J27" s="20"/>
      <c r="K27" s="20"/>
      <c r="L27" s="20"/>
      <c r="M27" s="21"/>
      <c r="N27" s="21"/>
      <c r="O27" s="19">
        <v>24</v>
      </c>
      <c r="P27" s="19">
        <v>72</v>
      </c>
      <c r="Q27" s="16">
        <v>720</v>
      </c>
      <c r="R27" s="16">
        <v>613</v>
      </c>
      <c r="S27" s="16">
        <v>263</v>
      </c>
    </row>
    <row r="28" ht="26.1" customHeight="1" spans="1:19">
      <c r="A28" s="19">
        <v>20</v>
      </c>
      <c r="B28" s="19" t="s">
        <v>28</v>
      </c>
      <c r="C28" s="16">
        <f t="shared" si="1"/>
        <v>1737</v>
      </c>
      <c r="D28" s="19">
        <v>100</v>
      </c>
      <c r="E28" s="19" t="s">
        <v>63</v>
      </c>
      <c r="F28" s="16">
        <v>700</v>
      </c>
      <c r="G28" s="19">
        <v>19</v>
      </c>
      <c r="H28" s="19">
        <v>570</v>
      </c>
      <c r="I28" s="19"/>
      <c r="J28" s="19"/>
      <c r="K28" s="19"/>
      <c r="L28" s="19"/>
      <c r="M28" s="16">
        <f>G28+K28</f>
        <v>19</v>
      </c>
      <c r="N28" s="16">
        <f>H28+L28</f>
        <v>570</v>
      </c>
      <c r="O28" s="19">
        <v>3</v>
      </c>
      <c r="P28" s="19">
        <v>9</v>
      </c>
      <c r="Q28" s="16">
        <v>90</v>
      </c>
      <c r="R28" s="16">
        <v>244</v>
      </c>
      <c r="S28" s="16">
        <v>133</v>
      </c>
    </row>
    <row r="29" s="3" customFormat="1" ht="20.1" customHeight="1" spans="1:19">
      <c r="A29" s="19">
        <v>21</v>
      </c>
      <c r="B29" s="19" t="s">
        <v>29</v>
      </c>
      <c r="C29" s="16">
        <f t="shared" si="1"/>
        <v>435</v>
      </c>
      <c r="D29" s="20"/>
      <c r="E29" s="19"/>
      <c r="F29" s="21"/>
      <c r="G29" s="19">
        <v>5</v>
      </c>
      <c r="H29" s="19">
        <v>150</v>
      </c>
      <c r="I29" s="19"/>
      <c r="J29" s="19"/>
      <c r="K29" s="19"/>
      <c r="L29" s="19"/>
      <c r="M29" s="16">
        <f>G29+I29+K29</f>
        <v>5</v>
      </c>
      <c r="N29" s="16">
        <f>H29+J29+L29</f>
        <v>150</v>
      </c>
      <c r="O29" s="20"/>
      <c r="P29" s="20"/>
      <c r="Q29" s="21"/>
      <c r="R29" s="16">
        <v>186</v>
      </c>
      <c r="S29" s="16">
        <v>99</v>
      </c>
    </row>
    <row r="30" ht="20.1" customHeight="1" spans="1:19">
      <c r="A30" s="19">
        <v>22</v>
      </c>
      <c r="B30" s="19" t="s">
        <v>30</v>
      </c>
      <c r="C30" s="16">
        <f t="shared" si="1"/>
        <v>1238</v>
      </c>
      <c r="D30" s="20"/>
      <c r="E30" s="19"/>
      <c r="F30" s="20"/>
      <c r="G30" s="19">
        <v>7</v>
      </c>
      <c r="H30" s="19">
        <v>210</v>
      </c>
      <c r="I30" s="19"/>
      <c r="J30" s="19"/>
      <c r="K30" s="19"/>
      <c r="L30" s="19"/>
      <c r="M30" s="16">
        <v>7</v>
      </c>
      <c r="N30" s="16">
        <v>210</v>
      </c>
      <c r="O30" s="19">
        <v>22</v>
      </c>
      <c r="P30" s="19">
        <v>63</v>
      </c>
      <c r="Q30" s="16">
        <v>630</v>
      </c>
      <c r="R30" s="16">
        <v>271</v>
      </c>
      <c r="S30" s="16">
        <v>127</v>
      </c>
    </row>
    <row r="31" ht="20.1" customHeight="1" spans="1:19">
      <c r="A31" s="19">
        <v>23</v>
      </c>
      <c r="B31" s="19" t="s">
        <v>31</v>
      </c>
      <c r="C31" s="16">
        <f t="shared" si="1"/>
        <v>2408</v>
      </c>
      <c r="D31" s="19">
        <v>70</v>
      </c>
      <c r="E31" s="19" t="s">
        <v>64</v>
      </c>
      <c r="F31" s="16">
        <v>490</v>
      </c>
      <c r="G31" s="19">
        <v>41</v>
      </c>
      <c r="H31" s="19">
        <v>1230</v>
      </c>
      <c r="I31" s="19"/>
      <c r="J31" s="19"/>
      <c r="K31" s="19"/>
      <c r="L31" s="19"/>
      <c r="M31" s="16">
        <v>41</v>
      </c>
      <c r="N31" s="16">
        <v>1230</v>
      </c>
      <c r="O31" s="19">
        <v>4</v>
      </c>
      <c r="P31" s="19">
        <v>12</v>
      </c>
      <c r="Q31" s="16">
        <v>120</v>
      </c>
      <c r="R31" s="16">
        <v>396</v>
      </c>
      <c r="S31" s="16">
        <v>172</v>
      </c>
    </row>
    <row r="32" ht="20.1" customHeight="1" spans="1:19">
      <c r="A32" s="19">
        <v>24</v>
      </c>
      <c r="B32" s="19" t="s">
        <v>32</v>
      </c>
      <c r="C32" s="16">
        <f t="shared" si="1"/>
        <v>1534</v>
      </c>
      <c r="D32" s="19">
        <v>48</v>
      </c>
      <c r="E32" s="19" t="s">
        <v>65</v>
      </c>
      <c r="F32" s="16">
        <v>336</v>
      </c>
      <c r="G32" s="19">
        <v>25</v>
      </c>
      <c r="H32" s="19">
        <v>750</v>
      </c>
      <c r="I32" s="19">
        <v>1</v>
      </c>
      <c r="J32" s="19">
        <v>10</v>
      </c>
      <c r="K32" s="20"/>
      <c r="L32" s="20"/>
      <c r="M32" s="16">
        <v>26</v>
      </c>
      <c r="N32" s="16">
        <v>760</v>
      </c>
      <c r="O32" s="19">
        <v>4</v>
      </c>
      <c r="P32" s="19">
        <v>11</v>
      </c>
      <c r="Q32" s="16">
        <v>110</v>
      </c>
      <c r="R32" s="16">
        <v>217</v>
      </c>
      <c r="S32" s="16">
        <v>111</v>
      </c>
    </row>
    <row r="33" ht="39.95" customHeight="1" spans="1:19">
      <c r="A33" s="19">
        <v>25</v>
      </c>
      <c r="B33" s="19" t="s">
        <v>33</v>
      </c>
      <c r="C33" s="16">
        <f t="shared" si="1"/>
        <v>2484</v>
      </c>
      <c r="D33" s="19">
        <v>279</v>
      </c>
      <c r="E33" s="22" t="s">
        <v>66</v>
      </c>
      <c r="F33" s="16">
        <v>1258</v>
      </c>
      <c r="G33" s="19">
        <v>29</v>
      </c>
      <c r="H33" s="19">
        <v>870</v>
      </c>
      <c r="I33" s="19">
        <v>1</v>
      </c>
      <c r="J33" s="19">
        <v>20</v>
      </c>
      <c r="K33" s="20"/>
      <c r="L33" s="20"/>
      <c r="M33" s="16">
        <f>G33+I33+K33</f>
        <v>30</v>
      </c>
      <c r="N33" s="16">
        <f>H33+J33+L33</f>
        <v>890</v>
      </c>
      <c r="O33" s="20"/>
      <c r="P33" s="20"/>
      <c r="Q33" s="21"/>
      <c r="R33" s="16">
        <v>215</v>
      </c>
      <c r="S33" s="16">
        <v>121</v>
      </c>
    </row>
    <row r="34" ht="20.1" customHeight="1" spans="1:19">
      <c r="A34" s="19">
        <v>26</v>
      </c>
      <c r="B34" s="19" t="s">
        <v>34</v>
      </c>
      <c r="C34" s="16">
        <f t="shared" si="1"/>
        <v>754</v>
      </c>
      <c r="D34" s="19">
        <v>80</v>
      </c>
      <c r="E34" s="19" t="s">
        <v>67</v>
      </c>
      <c r="F34" s="16">
        <v>560</v>
      </c>
      <c r="G34" s="20"/>
      <c r="H34" s="20"/>
      <c r="I34" s="20"/>
      <c r="J34" s="20"/>
      <c r="K34" s="20"/>
      <c r="L34" s="20"/>
      <c r="M34" s="21"/>
      <c r="N34" s="21"/>
      <c r="O34" s="20"/>
      <c r="P34" s="20"/>
      <c r="Q34" s="21"/>
      <c r="R34" s="16">
        <v>108</v>
      </c>
      <c r="S34" s="16">
        <v>86</v>
      </c>
    </row>
    <row r="35" ht="20.1" customHeight="1" spans="1:19">
      <c r="A35" s="19">
        <v>27</v>
      </c>
      <c r="B35" s="19" t="s">
        <v>35</v>
      </c>
      <c r="C35" s="16">
        <f t="shared" si="1"/>
        <v>796</v>
      </c>
      <c r="D35" s="20"/>
      <c r="E35" s="19"/>
      <c r="F35" s="21"/>
      <c r="G35" s="19">
        <v>12</v>
      </c>
      <c r="H35" s="19">
        <v>360</v>
      </c>
      <c r="I35" s="20"/>
      <c r="J35" s="20"/>
      <c r="K35" s="19">
        <v>2</v>
      </c>
      <c r="L35" s="19">
        <v>28</v>
      </c>
      <c r="M35" s="16">
        <f>G35+K35</f>
        <v>14</v>
      </c>
      <c r="N35" s="16">
        <f>H35+L35</f>
        <v>388</v>
      </c>
      <c r="O35" s="20"/>
      <c r="P35" s="20"/>
      <c r="Q35" s="21"/>
      <c r="R35" s="16">
        <v>281</v>
      </c>
      <c r="S35" s="16">
        <v>127</v>
      </c>
    </row>
    <row r="36" s="3" customFormat="1" ht="20.1" customHeight="1" spans="1:19">
      <c r="A36" s="19">
        <v>28</v>
      </c>
      <c r="B36" s="19" t="s">
        <v>36</v>
      </c>
      <c r="C36" s="16">
        <f t="shared" si="1"/>
        <v>850</v>
      </c>
      <c r="D36" s="19">
        <v>40</v>
      </c>
      <c r="E36" s="19" t="s">
        <v>67</v>
      </c>
      <c r="F36" s="16">
        <v>280</v>
      </c>
      <c r="G36" s="19">
        <v>5</v>
      </c>
      <c r="H36" s="19">
        <v>150</v>
      </c>
      <c r="I36" s="20"/>
      <c r="J36" s="20"/>
      <c r="K36" s="20"/>
      <c r="L36" s="20"/>
      <c r="M36" s="16">
        <f>G36+I36+K36</f>
        <v>5</v>
      </c>
      <c r="N36" s="16">
        <f>H36+J36+L36</f>
        <v>150</v>
      </c>
      <c r="O36" s="19">
        <v>4</v>
      </c>
      <c r="P36" s="19">
        <v>12</v>
      </c>
      <c r="Q36" s="16">
        <v>120</v>
      </c>
      <c r="R36" s="16">
        <v>194</v>
      </c>
      <c r="S36" s="16">
        <v>106</v>
      </c>
    </row>
    <row r="37" ht="20.1" customHeight="1" spans="1:19">
      <c r="A37" s="19">
        <v>29</v>
      </c>
      <c r="B37" s="19" t="s">
        <v>37</v>
      </c>
      <c r="C37" s="16">
        <f t="shared" si="1"/>
        <v>819</v>
      </c>
      <c r="D37" s="19">
        <v>60</v>
      </c>
      <c r="E37" s="19" t="s">
        <v>67</v>
      </c>
      <c r="F37" s="16">
        <v>420</v>
      </c>
      <c r="G37" s="19">
        <v>4</v>
      </c>
      <c r="H37" s="19">
        <v>120</v>
      </c>
      <c r="I37" s="19"/>
      <c r="J37" s="19"/>
      <c r="K37" s="19"/>
      <c r="L37" s="19"/>
      <c r="M37" s="16">
        <v>4</v>
      </c>
      <c r="N37" s="16">
        <v>120</v>
      </c>
      <c r="O37" s="19">
        <v>1</v>
      </c>
      <c r="P37" s="19">
        <v>3</v>
      </c>
      <c r="Q37" s="16">
        <v>30</v>
      </c>
      <c r="R37" s="16">
        <v>157</v>
      </c>
      <c r="S37" s="16">
        <v>92</v>
      </c>
    </row>
    <row r="38" ht="20.1" customHeight="1" spans="1:19">
      <c r="A38" s="19">
        <v>30</v>
      </c>
      <c r="B38" s="19" t="s">
        <v>38</v>
      </c>
      <c r="C38" s="16">
        <f t="shared" si="1"/>
        <v>710</v>
      </c>
      <c r="D38" s="20"/>
      <c r="E38" s="19"/>
      <c r="F38" s="20"/>
      <c r="G38" s="19">
        <v>8</v>
      </c>
      <c r="H38" s="19">
        <v>240</v>
      </c>
      <c r="I38" s="19"/>
      <c r="J38" s="19"/>
      <c r="K38" s="19"/>
      <c r="L38" s="19"/>
      <c r="M38" s="16">
        <v>8</v>
      </c>
      <c r="N38" s="16">
        <v>240</v>
      </c>
      <c r="O38" s="19">
        <v>7</v>
      </c>
      <c r="P38" s="19">
        <v>21</v>
      </c>
      <c r="Q38" s="16">
        <v>210</v>
      </c>
      <c r="R38" s="16">
        <v>174</v>
      </c>
      <c r="S38" s="16">
        <v>86</v>
      </c>
    </row>
    <row r="39" ht="20.1" customHeight="1" spans="1:19">
      <c r="A39" s="19">
        <v>31</v>
      </c>
      <c r="B39" s="19" t="s">
        <v>39</v>
      </c>
      <c r="C39" s="16">
        <f t="shared" si="1"/>
        <v>1089</v>
      </c>
      <c r="D39" s="19">
        <v>70</v>
      </c>
      <c r="E39" s="19" t="s">
        <v>68</v>
      </c>
      <c r="F39" s="16">
        <v>490</v>
      </c>
      <c r="G39" s="19">
        <v>12</v>
      </c>
      <c r="H39" s="19">
        <v>360</v>
      </c>
      <c r="I39" s="19">
        <v>1</v>
      </c>
      <c r="J39" s="19">
        <v>20</v>
      </c>
      <c r="K39" s="19"/>
      <c r="L39" s="19"/>
      <c r="M39" s="16">
        <v>13</v>
      </c>
      <c r="N39" s="16">
        <v>380</v>
      </c>
      <c r="O39" s="20"/>
      <c r="P39" s="20"/>
      <c r="Q39" s="21"/>
      <c r="R39" s="16">
        <v>131</v>
      </c>
      <c r="S39" s="16">
        <v>88</v>
      </c>
    </row>
    <row r="40" ht="18" customHeight="1" spans="2:19">
      <c r="B40" s="23"/>
      <c r="C40" s="24"/>
      <c r="D40" s="24"/>
      <c r="E40" s="24"/>
      <c r="F40" s="24"/>
      <c r="G40" s="24"/>
      <c r="H40" s="24"/>
      <c r="I40" s="24"/>
      <c r="R40" s="24"/>
      <c r="S40" s="6"/>
    </row>
    <row r="41" ht="18" customHeight="1" spans="2:19">
      <c r="B41" s="6"/>
      <c r="C41" s="6"/>
      <c r="D41" s="6"/>
      <c r="E41" s="6"/>
      <c r="F41" s="6"/>
      <c r="G41" s="6"/>
      <c r="H41" s="6"/>
      <c r="I41" s="6"/>
      <c r="R41" s="6"/>
      <c r="S41" s="6"/>
    </row>
  </sheetData>
  <mergeCells count="22">
    <mergeCell ref="A1:B1"/>
    <mergeCell ref="A2:S2"/>
    <mergeCell ref="R3:S3"/>
    <mergeCell ref="D4:R4"/>
    <mergeCell ref="D5:F5"/>
    <mergeCell ref="G5:N5"/>
    <mergeCell ref="O5:Q5"/>
    <mergeCell ref="G6:H6"/>
    <mergeCell ref="I6:J6"/>
    <mergeCell ref="K6:L6"/>
    <mergeCell ref="M6:N6"/>
    <mergeCell ref="A8:B8"/>
    <mergeCell ref="A4:A7"/>
    <mergeCell ref="B4:B7"/>
    <mergeCell ref="C4:C7"/>
    <mergeCell ref="D6:D7"/>
    <mergeCell ref="E6:E7"/>
    <mergeCell ref="F6:F7"/>
    <mergeCell ref="R5:R7"/>
    <mergeCell ref="S4:S7"/>
    <mergeCell ref="B40:I41"/>
    <mergeCell ref="R40:S41"/>
  </mergeCells>
  <printOptions horizontalCentered="1"/>
  <pageMargins left="0.656944444444444" right="0.656944444444444" top="1" bottom="1" header="0.5" footer="0.5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分配表</vt:lpstr>
      <vt:lpstr>各项目分配金额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徐文毅</cp:lastModifiedBy>
  <cp:revision>0</cp:revision>
  <dcterms:created xsi:type="dcterms:W3CDTF">2006-09-18T16:00:00Z</dcterms:created>
  <cp:lastPrinted>2020-06-19T22:37:00Z</cp:lastPrinted>
  <dcterms:modified xsi:type="dcterms:W3CDTF">2021-06-30T08:46:42Z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